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055" windowHeight="94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2" i="1"/>
  <c r="O20"/>
  <c r="O18"/>
  <c r="O16"/>
  <c r="O14"/>
  <c r="O12"/>
  <c r="O10"/>
  <c r="O8"/>
  <c r="O6"/>
  <c r="N22"/>
  <c r="N20"/>
  <c r="N18"/>
  <c r="N16"/>
  <c r="N14"/>
  <c r="N12"/>
  <c r="N10"/>
  <c r="N8"/>
  <c r="N6"/>
  <c r="O23" l="1"/>
  <c r="G23"/>
  <c r="K22"/>
  <c r="L22" s="1"/>
  <c r="M22" s="1"/>
  <c r="K20"/>
  <c r="L20" s="1"/>
  <c r="M20" s="1"/>
  <c r="K18"/>
  <c r="L18" s="1"/>
  <c r="M18" s="1"/>
  <c r="K16"/>
  <c r="L16" s="1"/>
  <c r="M16" s="1"/>
  <c r="K14"/>
  <c r="L14" s="1"/>
  <c r="M14" s="1"/>
  <c r="K12"/>
  <c r="L12" s="1"/>
  <c r="M12" s="1"/>
  <c r="K10"/>
  <c r="L10" s="1"/>
  <c r="M10" s="1"/>
  <c r="K8"/>
  <c r="L8" s="1"/>
  <c r="M8" s="1"/>
  <c r="K6" l="1"/>
  <c r="L6" l="1"/>
  <c r="M6" s="1"/>
</calcChain>
</file>

<file path=xl/sharedStrings.xml><?xml version="1.0" encoding="utf-8"?>
<sst xmlns="http://schemas.openxmlformats.org/spreadsheetml/2006/main" count="75" uniqueCount="51">
  <si>
    <t>Количество, шт.</t>
  </si>
  <si>
    <t>Цена 1</t>
  </si>
  <si>
    <t>Цена 2</t>
  </si>
  <si>
    <t>Цена 3</t>
  </si>
  <si>
    <t>Среднее квадратичное отклонение</t>
  </si>
  <si>
    <t>ИТОГО:</t>
  </si>
  <si>
    <t>Паяльная станция  с терморегулятором GOOT RX-711AS</t>
  </si>
  <si>
    <t>Долговечное сменное паяльное жало Goot PX-60RT-B</t>
  </si>
  <si>
    <t>Долговечное сменное паяльное жало Goot PX-60RT-SB</t>
  </si>
  <si>
    <t>Долговечное сменное паяльное жало Goot PX-60RT-1.5C</t>
  </si>
  <si>
    <t>Долговечное сменное паяльное жало Goot PX-60RT-LB</t>
  </si>
  <si>
    <t>Долговечное сменное паяльное жало Goot PX-60RT-2.4D</t>
  </si>
  <si>
    <t>Долговечное сменное паяльное жало Goot PX-60RT-1CR</t>
  </si>
  <si>
    <t>Долговечное сменное паяльное жало Goot PX-60RT-2CR</t>
  </si>
  <si>
    <t>Долговечное сменное паяльное жало Goot PX-60RT-3CR</t>
  </si>
  <si>
    <t>Компания "Чип и Дип", http://www.chipdip.ru/</t>
  </si>
  <si>
    <t>Компания "Паяльники.ру" (ТПК РадиоТехПайка), http://www.payalniki.ru/</t>
  </si>
  <si>
    <t>Интернет-магазин REPAIR BAZA, http://repairbaza.ru/</t>
  </si>
  <si>
    <t>Интернет-магазин "RADIOassorti.RU", http://www.radioassorti.ru/</t>
  </si>
  <si>
    <t>Наименование</t>
  </si>
  <si>
    <t>№ п/п</t>
  </si>
  <si>
    <t>Магазин инструментов Masteram-Online, http://masteram-online.ru/ru/</t>
  </si>
  <si>
    <t>eBay Inc., http://www.ebay.com/</t>
  </si>
  <si>
    <t>Компания "Электронные Компоненты", http://www.sigma-electronics.ru/index.html</t>
  </si>
  <si>
    <t>ООО "Комларк", http://comlark.ru/index.php?id_menu=1</t>
  </si>
  <si>
    <t>29.24.4</t>
  </si>
  <si>
    <t>29.43.20.230</t>
  </si>
  <si>
    <t>29.43.35.310</t>
  </si>
  <si>
    <t>ОКВЭД</t>
  </si>
  <si>
    <t>ОКДП</t>
  </si>
  <si>
    <t>ОКПД</t>
  </si>
  <si>
    <t>НМЦК определена методом сопоставимых рыночных цен (анализа рынка).</t>
  </si>
  <si>
    <t>КБК</t>
  </si>
  <si>
    <r>
      <t xml:space="preserve">Средняя рыночная цена </t>
    </r>
    <r>
      <rPr>
        <vertAlign val="superscript"/>
        <sz val="10"/>
        <color theme="1"/>
        <rFont val="Arial"/>
        <family val="2"/>
        <charset val="204"/>
      </rPr>
      <t>1</t>
    </r>
  </si>
  <si>
    <r>
      <t xml:space="preserve">Коэффициент вариации цены </t>
    </r>
    <r>
      <rPr>
        <vertAlign val="superscript"/>
        <sz val="10"/>
        <rFont val="Arial"/>
        <family val="2"/>
        <charset val="204"/>
      </rPr>
      <t>2</t>
    </r>
  </si>
  <si>
    <t>Средняя рыночная цена, округленная до рубля</t>
  </si>
  <si>
    <r>
      <t xml:space="preserve">НМЦК </t>
    </r>
    <r>
      <rPr>
        <vertAlign val="superscript"/>
        <sz val="10"/>
        <color theme="1"/>
        <rFont val="Arial"/>
        <family val="2"/>
        <charset val="204"/>
      </rPr>
      <t>3</t>
    </r>
  </si>
  <si>
    <r>
      <t>1</t>
    </r>
    <r>
      <rPr>
        <sz val="10"/>
        <color theme="1"/>
        <rFont val="Arial"/>
        <family val="2"/>
        <charset val="204"/>
      </rPr>
      <t xml:space="preserve"> Средняя рыночная цена вычисляется по формуле:</t>
    </r>
  </si>
  <si>
    <t>где</t>
  </si>
  <si>
    <t xml:space="preserve"> - цена единицы товара, работы, услуги, указанная в источнике с номером i;</t>
  </si>
  <si>
    <t xml:space="preserve">   n </t>
  </si>
  <si>
    <t xml:space="preserve"> - количество значений, используемых в расчете.</t>
  </si>
  <si>
    <r>
      <t xml:space="preserve">2 </t>
    </r>
    <r>
      <rPr>
        <sz val="10"/>
        <color theme="1"/>
        <rFont val="Arial"/>
        <family val="2"/>
        <charset val="204"/>
      </rPr>
      <t>Коэффициент вариации цены определяется по следующей формуле:</t>
    </r>
  </si>
  <si>
    <t>V</t>
  </si>
  <si>
    <t xml:space="preserve"> - коэффициент вариации;</t>
  </si>
  <si>
    <t xml:space="preserve"> - среднее квадратичное отклонение;</t>
  </si>
  <si>
    <t xml:space="preserve">&lt;ц&gt; </t>
  </si>
  <si>
    <t xml:space="preserve"> - средняя арифметическая величина цены единицы товара, работы, услуги;</t>
  </si>
  <si>
    <t xml:space="preserve">n </t>
  </si>
  <si>
    <r>
      <t xml:space="preserve">3  </t>
    </r>
    <r>
      <rPr>
        <sz val="10"/>
        <color theme="1"/>
        <rFont val="Arial"/>
        <family val="2"/>
        <charset val="204"/>
      </rPr>
      <t>НКМЦ вычисляется по формуле:</t>
    </r>
  </si>
  <si>
    <t>К – количество товара.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</si>
</sst>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3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3" fontId="2" fillId="0" borderId="0" xfId="0" applyNumberFormat="1" applyFont="1" applyFill="1"/>
    <xf numFmtId="0" fontId="5" fillId="0" borderId="0" xfId="1" applyNumberFormat="1" applyFont="1" applyFill="1" applyAlignment="1" applyProtection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/>
    <xf numFmtId="49" fontId="8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wmf"/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26</xdr:row>
      <xdr:rowOff>0</xdr:rowOff>
    </xdr:from>
    <xdr:to>
      <xdr:col>0</xdr:col>
      <xdr:colOff>285750</xdr:colOff>
      <xdr:row>27</xdr:row>
      <xdr:rowOff>38100</xdr:rowOff>
    </xdr:to>
    <xdr:pic>
      <xdr:nvPicPr>
        <xdr:cNvPr id="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971675"/>
          <a:ext cx="152400" cy="200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114300</xdr:colOff>
      <xdr:row>32</xdr:row>
      <xdr:rowOff>76200</xdr:rowOff>
    </xdr:from>
    <xdr:to>
      <xdr:col>3</xdr:col>
      <xdr:colOff>371475</xdr:colOff>
      <xdr:row>35</xdr:row>
      <xdr:rowOff>123825</xdr:rowOff>
    </xdr:to>
    <xdr:pic>
      <xdr:nvPicPr>
        <xdr:cNvPr id="3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3038475"/>
          <a:ext cx="1514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35</xdr:row>
      <xdr:rowOff>152400</xdr:rowOff>
    </xdr:from>
    <xdr:to>
      <xdr:col>0</xdr:col>
      <xdr:colOff>266700</xdr:colOff>
      <xdr:row>37</xdr:row>
      <xdr:rowOff>47625</xdr:rowOff>
    </xdr:to>
    <xdr:pic>
      <xdr:nvPicPr>
        <xdr:cNvPr id="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600450"/>
          <a:ext cx="152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3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bay.com/" TargetMode="External"/><Relationship Id="rId6" Type="http://schemas.openxmlformats.org/officeDocument/2006/relationships/oleObject" Target="../embeddings/oleObject2.bin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>
      <selection activeCell="F22" sqref="F22"/>
    </sheetView>
  </sheetViews>
  <sheetFormatPr defaultRowHeight="12.75"/>
  <cols>
    <col min="1" max="2" width="4.7109375" style="4" customWidth="1"/>
    <col min="3" max="3" width="7.85546875" style="4" customWidth="1"/>
    <col min="4" max="4" width="12.28515625" style="4" customWidth="1"/>
    <col min="5" max="5" width="9.85546875" style="4" customWidth="1"/>
    <col min="6" max="6" width="33.28515625" style="2" customWidth="1"/>
    <col min="7" max="7" width="11.28515625" style="2" customWidth="1"/>
    <col min="8" max="8" width="14.42578125" style="2" customWidth="1"/>
    <col min="9" max="9" width="14.28515625" style="2" customWidth="1"/>
    <col min="10" max="10" width="15.140625" style="2" customWidth="1"/>
    <col min="11" max="11" width="12" style="2" customWidth="1"/>
    <col min="12" max="14" width="13" style="2" customWidth="1"/>
    <col min="15" max="15" width="11.7109375" style="5" customWidth="1"/>
    <col min="16" max="16384" width="9.140625" style="2"/>
  </cols>
  <sheetData>
    <row r="2" spans="1:17" s="20" customFormat="1">
      <c r="A2" s="17" t="s">
        <v>31</v>
      </c>
      <c r="B2" s="18"/>
      <c r="C2" s="19"/>
      <c r="D2" s="19"/>
      <c r="E2" s="19"/>
      <c r="G2" s="19"/>
      <c r="H2" s="21"/>
      <c r="I2" s="21"/>
      <c r="J2" s="21"/>
      <c r="K2" s="21"/>
      <c r="L2" s="21"/>
      <c r="M2" s="21"/>
      <c r="N2" s="21"/>
      <c r="O2" s="21"/>
      <c r="P2" s="21"/>
    </row>
    <row r="4" spans="1:17" s="22" customFormat="1" ht="63.75">
      <c r="A4" s="22" t="s">
        <v>20</v>
      </c>
      <c r="B4" s="22" t="s">
        <v>32</v>
      </c>
      <c r="C4" s="22" t="s">
        <v>28</v>
      </c>
      <c r="D4" s="22" t="s">
        <v>30</v>
      </c>
      <c r="E4" s="22" t="s">
        <v>29</v>
      </c>
      <c r="F4" s="22" t="s">
        <v>19</v>
      </c>
      <c r="G4" s="22" t="s">
        <v>0</v>
      </c>
      <c r="H4" s="22" t="s">
        <v>1</v>
      </c>
      <c r="I4" s="22" t="s">
        <v>2</v>
      </c>
      <c r="J4" s="22" t="s">
        <v>3</v>
      </c>
      <c r="K4" s="22" t="s">
        <v>33</v>
      </c>
      <c r="L4" s="3" t="s">
        <v>4</v>
      </c>
      <c r="M4" s="3" t="s">
        <v>34</v>
      </c>
      <c r="N4" s="3" t="s">
        <v>35</v>
      </c>
      <c r="O4" s="23" t="s">
        <v>36</v>
      </c>
      <c r="P4" s="23"/>
    </row>
    <row r="5" spans="1:17" s="6" customFormat="1" ht="13.5" customHeight="1">
      <c r="G5" s="2"/>
      <c r="H5" s="2" t="s">
        <v>15</v>
      </c>
      <c r="I5" s="6" t="s">
        <v>16</v>
      </c>
      <c r="J5" s="6" t="s">
        <v>17</v>
      </c>
      <c r="L5" s="7"/>
      <c r="M5" s="7"/>
      <c r="N5" s="7"/>
      <c r="O5" s="25"/>
    </row>
    <row r="6" spans="1:17">
      <c r="A6" s="4">
        <v>1</v>
      </c>
      <c r="B6" s="4">
        <v>310</v>
      </c>
      <c r="C6" s="4" t="s">
        <v>25</v>
      </c>
      <c r="D6" s="4" t="s">
        <v>26</v>
      </c>
      <c r="E6" s="16">
        <v>2930344</v>
      </c>
      <c r="F6" s="2" t="s">
        <v>6</v>
      </c>
      <c r="G6" s="4">
        <v>1</v>
      </c>
      <c r="H6" s="5">
        <v>13100</v>
      </c>
      <c r="I6" s="5">
        <v>10500</v>
      </c>
      <c r="J6" s="5">
        <v>10500</v>
      </c>
      <c r="K6" s="5">
        <f>AVERAGE(H6:J6)</f>
        <v>11366.666666666666</v>
      </c>
      <c r="L6" s="5">
        <f>((POWER((H6-K6),2)+POWER((I6-K6),2)+POWER((J6-K6),2))/(3-1))^(1/2)</f>
        <v>1501.1106998930268</v>
      </c>
      <c r="M6" s="5">
        <f>L6/K6*100</f>
        <v>13.206252491727511</v>
      </c>
      <c r="N6" s="21">
        <f>ROUND(K6,0)</f>
        <v>11367</v>
      </c>
      <c r="O6" s="13">
        <f>G6*N6</f>
        <v>11367</v>
      </c>
      <c r="P6" s="12"/>
      <c r="Q6" s="11"/>
    </row>
    <row r="7" spans="1:17">
      <c r="F7" s="11"/>
      <c r="G7" s="12"/>
      <c r="H7" s="13" t="s">
        <v>18</v>
      </c>
      <c r="I7" s="13" t="s">
        <v>17</v>
      </c>
      <c r="J7" s="13" t="s">
        <v>16</v>
      </c>
      <c r="K7" s="13"/>
      <c r="L7" s="13"/>
      <c r="M7" s="13"/>
      <c r="N7" s="13"/>
      <c r="O7" s="13"/>
      <c r="P7" s="12"/>
      <c r="Q7" s="11"/>
    </row>
    <row r="8" spans="1:17">
      <c r="A8" s="4">
        <v>2</v>
      </c>
      <c r="B8" s="4">
        <v>340</v>
      </c>
      <c r="C8" s="4" t="s">
        <v>25</v>
      </c>
      <c r="D8" s="4" t="s">
        <v>27</v>
      </c>
      <c r="E8" s="4">
        <v>2930353</v>
      </c>
      <c r="F8" s="11" t="s">
        <v>7</v>
      </c>
      <c r="G8" s="12">
        <v>1</v>
      </c>
      <c r="H8" s="13">
        <v>530</v>
      </c>
      <c r="I8" s="13">
        <v>389</v>
      </c>
      <c r="J8" s="13">
        <v>400</v>
      </c>
      <c r="K8" s="5">
        <f>AVERAGE(H8:J8)</f>
        <v>439.66666666666669</v>
      </c>
      <c r="L8" s="5">
        <f>((POWER((H8-K8),2)+POWER((I8-K8),2)+POWER((J8-K8),2))/(3-1))^(1/2)</f>
        <v>78.424060933704098</v>
      </c>
      <c r="M8" s="5">
        <f>L8/K8*100</f>
        <v>17.83716321464081</v>
      </c>
      <c r="N8" s="21">
        <f>ROUND(K8,0)</f>
        <v>440</v>
      </c>
      <c r="O8" s="13">
        <f>G8*N8</f>
        <v>440</v>
      </c>
      <c r="P8" s="12"/>
      <c r="Q8" s="14"/>
    </row>
    <row r="9" spans="1:17">
      <c r="F9" s="11"/>
      <c r="G9" s="12"/>
      <c r="H9" s="13" t="s">
        <v>16</v>
      </c>
      <c r="I9" s="13" t="s">
        <v>17</v>
      </c>
      <c r="J9" s="13" t="s">
        <v>18</v>
      </c>
      <c r="K9" s="13"/>
      <c r="L9" s="13"/>
      <c r="M9" s="13"/>
      <c r="N9" s="13"/>
      <c r="O9" s="13"/>
      <c r="P9" s="12"/>
      <c r="Q9" s="11"/>
    </row>
    <row r="10" spans="1:17">
      <c r="A10" s="4">
        <v>3</v>
      </c>
      <c r="F10" s="11" t="s">
        <v>8</v>
      </c>
      <c r="G10" s="12">
        <v>1</v>
      </c>
      <c r="H10" s="13">
        <v>400</v>
      </c>
      <c r="I10" s="13">
        <v>389</v>
      </c>
      <c r="J10" s="13">
        <v>530</v>
      </c>
      <c r="K10" s="5">
        <f>AVERAGE(H10:J10)</f>
        <v>439.66666666666669</v>
      </c>
      <c r="L10" s="5">
        <f>((POWER((H10-K10),2)+POWER((I10-K10),2)+POWER((J10-K10),2))/(3-1))^(1/2)</f>
        <v>78.424060933704098</v>
      </c>
      <c r="M10" s="5">
        <f>L10/K10*100</f>
        <v>17.83716321464081</v>
      </c>
      <c r="N10" s="21">
        <f>ROUND(K10,0)</f>
        <v>440</v>
      </c>
      <c r="O10" s="13">
        <f>G10*N10</f>
        <v>440</v>
      </c>
      <c r="P10" s="12"/>
      <c r="Q10" s="11"/>
    </row>
    <row r="11" spans="1:17" ht="15">
      <c r="D11" s="16"/>
      <c r="F11" s="11"/>
      <c r="G11" s="12"/>
      <c r="H11" s="13" t="s">
        <v>17</v>
      </c>
      <c r="I11" s="13" t="s">
        <v>21</v>
      </c>
      <c r="J11" s="15" t="s">
        <v>22</v>
      </c>
      <c r="K11" s="13"/>
      <c r="L11" s="13"/>
      <c r="M11" s="13"/>
      <c r="N11" s="13"/>
      <c r="O11" s="13"/>
      <c r="P11" s="12"/>
      <c r="Q11" s="11"/>
    </row>
    <row r="12" spans="1:17">
      <c r="A12" s="4">
        <v>4</v>
      </c>
      <c r="F12" s="11" t="s">
        <v>9</v>
      </c>
      <c r="G12" s="12">
        <v>1</v>
      </c>
      <c r="H12" s="13">
        <v>401</v>
      </c>
      <c r="I12" s="13">
        <v>261</v>
      </c>
      <c r="J12" s="13">
        <v>421.61</v>
      </c>
      <c r="K12" s="5">
        <f>AVERAGE(H12:J12)</f>
        <v>361.20333333333338</v>
      </c>
      <c r="L12" s="5">
        <f>((POWER((H12-K12),2)+POWER((I12-K12),2)+POWER((J12-K12),2))/(3-1))^(1/2)</f>
        <v>87.388351817237833</v>
      </c>
      <c r="M12" s="5">
        <f>L12/K12*100</f>
        <v>24.193672580699097</v>
      </c>
      <c r="N12" s="21">
        <f>ROUND(K12,0)</f>
        <v>361</v>
      </c>
      <c r="O12" s="13">
        <f>G12*N12</f>
        <v>361</v>
      </c>
      <c r="P12" s="12"/>
      <c r="Q12" s="11"/>
    </row>
    <row r="13" spans="1:17">
      <c r="F13" s="11"/>
      <c r="G13" s="12"/>
      <c r="H13" s="13" t="s">
        <v>21</v>
      </c>
      <c r="I13" s="13" t="s">
        <v>17</v>
      </c>
      <c r="J13" s="13" t="s">
        <v>23</v>
      </c>
      <c r="K13" s="13"/>
      <c r="L13" s="13"/>
      <c r="M13" s="13"/>
      <c r="N13" s="13"/>
      <c r="O13" s="13"/>
      <c r="P13" s="12"/>
      <c r="Q13" s="11"/>
    </row>
    <row r="14" spans="1:17">
      <c r="A14" s="4">
        <v>5</v>
      </c>
      <c r="F14" s="11" t="s">
        <v>10</v>
      </c>
      <c r="G14" s="12">
        <v>1</v>
      </c>
      <c r="H14" s="13">
        <v>272</v>
      </c>
      <c r="I14" s="13">
        <v>444</v>
      </c>
      <c r="J14" s="13">
        <v>481</v>
      </c>
      <c r="K14" s="5">
        <f>AVERAGE(H14:J14)</f>
        <v>399</v>
      </c>
      <c r="L14" s="5">
        <f>((POWER((H14-K14),2)+POWER((I14-K14),2)+POWER((J14-K14),2))/(3-1))^(1/2)</f>
        <v>111.53026495081951</v>
      </c>
      <c r="M14" s="5">
        <f>L14/K14*100</f>
        <v>27.952447356095117</v>
      </c>
      <c r="N14" s="21">
        <f>ROUND(K14,0)</f>
        <v>399</v>
      </c>
      <c r="O14" s="13">
        <f>G14*N14</f>
        <v>399</v>
      </c>
      <c r="P14" s="12"/>
      <c r="Q14" s="11"/>
    </row>
    <row r="15" spans="1:17">
      <c r="F15" s="11"/>
      <c r="G15" s="12"/>
      <c r="H15" s="13" t="s">
        <v>21</v>
      </c>
      <c r="I15" s="13" t="s">
        <v>17</v>
      </c>
      <c r="J15" s="13" t="s">
        <v>23</v>
      </c>
      <c r="K15" s="13"/>
      <c r="L15" s="13"/>
      <c r="M15" s="13"/>
      <c r="N15" s="13"/>
      <c r="O15" s="13"/>
      <c r="P15" s="12"/>
      <c r="Q15" s="11"/>
    </row>
    <row r="16" spans="1:17">
      <c r="A16" s="4">
        <v>6</v>
      </c>
      <c r="F16" s="11" t="s">
        <v>11</v>
      </c>
      <c r="G16" s="12">
        <v>1</v>
      </c>
      <c r="H16" s="13">
        <v>235</v>
      </c>
      <c r="I16" s="13">
        <v>389</v>
      </c>
      <c r="J16" s="13">
        <v>421.2</v>
      </c>
      <c r="K16" s="5">
        <f>AVERAGE(H16:J16)</f>
        <v>348.40000000000003</v>
      </c>
      <c r="L16" s="5">
        <f>((POWER((H16-K16),2)+POWER((I16-K16),2)+POWER((J16-K16),2))/(3-1))^(1/2)</f>
        <v>99.51823953426829</v>
      </c>
      <c r="M16" s="5">
        <f>L16/K16*100</f>
        <v>28.564362667700426</v>
      </c>
      <c r="N16" s="21">
        <f>ROUND(K16,0)</f>
        <v>348</v>
      </c>
      <c r="O16" s="13">
        <f>G16*N16</f>
        <v>348</v>
      </c>
      <c r="P16" s="12"/>
      <c r="Q16" s="11"/>
    </row>
    <row r="17" spans="1:17">
      <c r="F17" s="11"/>
      <c r="G17" s="12"/>
      <c r="H17" s="13" t="s">
        <v>21</v>
      </c>
      <c r="I17" s="13" t="s">
        <v>17</v>
      </c>
      <c r="J17" s="13" t="s">
        <v>24</v>
      </c>
      <c r="K17" s="13"/>
      <c r="L17" s="13"/>
      <c r="M17" s="13"/>
      <c r="N17" s="13"/>
      <c r="O17" s="13"/>
      <c r="P17" s="12"/>
      <c r="Q17" s="11"/>
    </row>
    <row r="18" spans="1:17">
      <c r="A18" s="4">
        <v>7</v>
      </c>
      <c r="F18" s="11" t="s">
        <v>12</v>
      </c>
      <c r="G18" s="12">
        <v>1</v>
      </c>
      <c r="H18" s="13">
        <v>261</v>
      </c>
      <c r="I18" s="13">
        <v>389</v>
      </c>
      <c r="J18" s="13">
        <v>403.5</v>
      </c>
      <c r="K18" s="5">
        <f>AVERAGE(H18:J18)</f>
        <v>351.16666666666669</v>
      </c>
      <c r="L18" s="5">
        <f>((POWER((H18-K18),2)+POWER((I18-K18),2)+POWER((J18-K18),2))/(3-1))^(1/2)</f>
        <v>78.422467018918326</v>
      </c>
      <c r="M18" s="5">
        <f>L18/K18*100</f>
        <v>22.331979217537253</v>
      </c>
      <c r="N18" s="21">
        <f>ROUND(K18,0)</f>
        <v>351</v>
      </c>
      <c r="O18" s="13">
        <f>G18*N18</f>
        <v>351</v>
      </c>
      <c r="P18" s="12"/>
      <c r="Q18" s="11"/>
    </row>
    <row r="19" spans="1:17">
      <c r="F19" s="11"/>
      <c r="G19" s="12"/>
      <c r="H19" s="13" t="s">
        <v>21</v>
      </c>
      <c r="I19" s="13" t="s">
        <v>17</v>
      </c>
      <c r="J19" s="13" t="s">
        <v>24</v>
      </c>
      <c r="K19" s="13"/>
      <c r="L19" s="13"/>
      <c r="M19" s="13"/>
      <c r="N19" s="13"/>
      <c r="O19" s="13"/>
      <c r="P19" s="12"/>
      <c r="Q19" s="11"/>
    </row>
    <row r="20" spans="1:17">
      <c r="A20" s="4">
        <v>8</v>
      </c>
      <c r="F20" s="11" t="s">
        <v>13</v>
      </c>
      <c r="G20" s="12">
        <v>1</v>
      </c>
      <c r="H20" s="13">
        <v>235</v>
      </c>
      <c r="I20" s="13">
        <v>395</v>
      </c>
      <c r="J20" s="13">
        <v>387.5</v>
      </c>
      <c r="K20" s="5">
        <f>AVERAGE(H20:J20)</f>
        <v>339.16666666666669</v>
      </c>
      <c r="L20" s="5">
        <f>((POWER((H20-K20),2)+POWER((I20-K20),2)+POWER((J20-K20),2))/(3-1))^(1/2)</f>
        <v>90.288888205212345</v>
      </c>
      <c r="M20" s="5">
        <f>L20/K20*100</f>
        <v>26.620802419227225</v>
      </c>
      <c r="N20" s="21">
        <f>ROUND(K20,0)</f>
        <v>339</v>
      </c>
      <c r="O20" s="13">
        <f>G20*N20</f>
        <v>339</v>
      </c>
      <c r="P20" s="12"/>
      <c r="Q20" s="11"/>
    </row>
    <row r="21" spans="1:17">
      <c r="F21" s="11"/>
      <c r="G21" s="12"/>
      <c r="H21" s="13" t="s">
        <v>21</v>
      </c>
      <c r="I21" s="13" t="s">
        <v>17</v>
      </c>
      <c r="J21" s="13" t="s">
        <v>24</v>
      </c>
      <c r="K21" s="13"/>
      <c r="L21" s="13"/>
      <c r="M21" s="13"/>
      <c r="N21" s="13"/>
      <c r="O21" s="13"/>
      <c r="P21" s="12"/>
      <c r="Q21" s="11"/>
    </row>
    <row r="22" spans="1:17">
      <c r="A22" s="4">
        <v>9</v>
      </c>
      <c r="F22" s="11" t="s">
        <v>14</v>
      </c>
      <c r="G22" s="12">
        <v>1</v>
      </c>
      <c r="H22" s="13">
        <v>235</v>
      </c>
      <c r="I22" s="13">
        <v>389</v>
      </c>
      <c r="J22" s="13">
        <v>387.5</v>
      </c>
      <c r="K22" s="5">
        <f>AVERAGE(H22:J22)</f>
        <v>337.16666666666669</v>
      </c>
      <c r="L22" s="5">
        <f>((POWER((H22-K22),2)+POWER((I22-K22),2)+POWER((J22-K22),2))/(3-1))^(1/2)</f>
        <v>88.482107419146232</v>
      </c>
      <c r="M22" s="5">
        <f>L22/K22*100</f>
        <v>26.242839570681038</v>
      </c>
      <c r="N22" s="21">
        <f>ROUND(K22,0)</f>
        <v>337</v>
      </c>
      <c r="O22" s="13">
        <f>G22*N22</f>
        <v>337</v>
      </c>
      <c r="P22" s="12"/>
      <c r="Q22" s="11"/>
    </row>
    <row r="23" spans="1:17" s="1" customFormat="1">
      <c r="A23" s="8"/>
      <c r="B23" s="8"/>
      <c r="C23" s="8"/>
      <c r="D23" s="8"/>
      <c r="E23" s="8"/>
      <c r="F23" s="9" t="s">
        <v>5</v>
      </c>
      <c r="G23" s="8">
        <f>SUM(G6:G22)</f>
        <v>9</v>
      </c>
      <c r="M23" s="10"/>
      <c r="N23" s="10"/>
      <c r="O23" s="26">
        <f>SUM(O6:O22)</f>
        <v>14382</v>
      </c>
      <c r="P23" s="24"/>
      <c r="Q23" s="24"/>
    </row>
    <row r="25" spans="1:17" s="20" customFormat="1" ht="14.25">
      <c r="A25" s="27" t="s">
        <v>37</v>
      </c>
      <c r="B25" s="28"/>
      <c r="C25" s="29"/>
      <c r="D25" s="29"/>
      <c r="E25" s="29"/>
      <c r="F25" s="27"/>
      <c r="G25" s="19"/>
      <c r="H25" s="21"/>
      <c r="I25" s="21"/>
      <c r="J25" s="21"/>
      <c r="K25" s="21"/>
      <c r="L25" s="21"/>
      <c r="M25" s="21"/>
      <c r="N25" s="21"/>
      <c r="O25" s="21"/>
    </row>
    <row r="26" spans="1:17" s="20" customFormat="1">
      <c r="A26" s="30" t="s">
        <v>38</v>
      </c>
      <c r="B26" s="30"/>
      <c r="C26" s="29"/>
      <c r="D26" s="29"/>
      <c r="E26" s="29"/>
      <c r="F26" s="30"/>
      <c r="G26" s="19"/>
      <c r="H26" s="21"/>
      <c r="I26" s="21"/>
      <c r="J26" s="21"/>
      <c r="K26" s="21"/>
      <c r="L26" s="21"/>
      <c r="M26" s="21"/>
      <c r="N26" s="21"/>
      <c r="O26" s="21"/>
    </row>
    <row r="27" spans="1:17" s="20" customFormat="1">
      <c r="A27" s="31"/>
      <c r="B27" s="31" t="s">
        <v>39</v>
      </c>
      <c r="C27" s="29"/>
      <c r="D27" s="29"/>
      <c r="E27" s="29"/>
      <c r="F27" s="31"/>
      <c r="G27" s="19"/>
      <c r="H27" s="21"/>
      <c r="I27" s="21"/>
      <c r="J27" s="21"/>
      <c r="K27" s="21"/>
      <c r="L27" s="21"/>
      <c r="M27" s="21"/>
      <c r="N27" s="21"/>
      <c r="O27" s="21"/>
    </row>
    <row r="28" spans="1:17" s="20" customFormat="1">
      <c r="A28" s="32" t="s">
        <v>40</v>
      </c>
      <c r="B28" s="31" t="s">
        <v>41</v>
      </c>
      <c r="C28" s="29"/>
      <c r="D28" s="29"/>
      <c r="E28" s="29"/>
      <c r="F28" s="32"/>
      <c r="G28" s="19"/>
      <c r="H28" s="21"/>
      <c r="I28" s="21"/>
      <c r="J28" s="21"/>
      <c r="K28" s="21"/>
      <c r="L28" s="21"/>
      <c r="M28" s="21"/>
      <c r="N28" s="21"/>
      <c r="O28" s="21"/>
    </row>
    <row r="29" spans="1:17" s="20" customFormat="1">
      <c r="A29" s="30"/>
      <c r="B29" s="30"/>
      <c r="C29" s="29"/>
      <c r="D29" s="29"/>
      <c r="E29" s="29"/>
      <c r="F29" s="33"/>
      <c r="G29" s="19"/>
      <c r="H29" s="21"/>
      <c r="I29" s="21"/>
      <c r="J29" s="21"/>
      <c r="K29" s="21"/>
      <c r="L29" s="21"/>
      <c r="M29" s="21"/>
      <c r="N29" s="21"/>
      <c r="O29" s="21"/>
    </row>
    <row r="30" spans="1:17" s="20" customFormat="1" ht="14.25">
      <c r="A30" s="27" t="s">
        <v>42</v>
      </c>
      <c r="B30" s="30"/>
      <c r="C30" s="29"/>
      <c r="D30" s="29"/>
      <c r="E30" s="29"/>
      <c r="F30" s="34"/>
      <c r="G30" s="19"/>
      <c r="H30" s="21"/>
      <c r="I30" s="21"/>
      <c r="J30" s="21"/>
      <c r="K30" s="21"/>
      <c r="L30" s="21"/>
      <c r="M30" s="21"/>
      <c r="N30" s="21"/>
      <c r="O30" s="21"/>
    </row>
    <row r="31" spans="1:17" s="20" customFormat="1">
      <c r="A31" s="30" t="s">
        <v>38</v>
      </c>
      <c r="B31" s="30"/>
      <c r="C31" s="29"/>
      <c r="D31" s="29"/>
      <c r="E31" s="29"/>
      <c r="F31" s="33"/>
      <c r="G31" s="19"/>
      <c r="H31" s="21"/>
      <c r="I31" s="21"/>
      <c r="J31" s="21"/>
      <c r="K31" s="21"/>
      <c r="L31" s="21"/>
      <c r="M31" s="21"/>
      <c r="N31" s="21"/>
      <c r="O31" s="21"/>
    </row>
    <row r="32" spans="1:17" s="20" customFormat="1">
      <c r="A32" s="35" t="s">
        <v>43</v>
      </c>
      <c r="B32" s="36" t="s">
        <v>44</v>
      </c>
      <c r="C32" s="29"/>
      <c r="D32" s="29"/>
      <c r="E32" s="29"/>
      <c r="F32" s="33"/>
      <c r="G32" s="19"/>
      <c r="H32" s="21"/>
      <c r="I32" s="21"/>
      <c r="J32" s="21"/>
      <c r="K32" s="21"/>
      <c r="L32" s="21"/>
      <c r="M32" s="21"/>
      <c r="N32" s="21"/>
      <c r="O32" s="21"/>
    </row>
    <row r="33" spans="1:15" s="20" customFormat="1">
      <c r="A33" s="30"/>
      <c r="B33" s="30"/>
      <c r="C33" s="29"/>
      <c r="D33" s="29"/>
      <c r="E33" s="29"/>
      <c r="F33" s="33"/>
      <c r="G33" s="19"/>
      <c r="H33" s="21"/>
      <c r="I33" s="21"/>
      <c r="J33" s="21"/>
      <c r="K33" s="21"/>
      <c r="L33" s="21"/>
      <c r="M33" s="21"/>
      <c r="N33" s="21"/>
      <c r="O33" s="21"/>
    </row>
    <row r="34" spans="1:15" s="20" customFormat="1">
      <c r="A34" s="30"/>
      <c r="B34" s="30"/>
      <c r="C34" s="29"/>
      <c r="D34" s="29"/>
      <c r="E34" s="29"/>
      <c r="F34" s="33"/>
      <c r="G34" s="19"/>
      <c r="H34" s="21"/>
      <c r="I34" s="21"/>
      <c r="J34" s="21"/>
      <c r="K34" s="21"/>
      <c r="L34" s="21"/>
      <c r="M34" s="21"/>
      <c r="N34" s="21"/>
      <c r="O34" s="21"/>
    </row>
    <row r="35" spans="1:15" s="20" customFormat="1">
      <c r="A35" s="30"/>
      <c r="B35" s="30"/>
      <c r="C35" s="29"/>
      <c r="D35" s="29"/>
      <c r="E35" s="37" t="s">
        <v>45</v>
      </c>
      <c r="F35" s="33"/>
      <c r="G35" s="19"/>
      <c r="H35" s="21"/>
      <c r="I35" s="21"/>
      <c r="J35" s="21"/>
      <c r="K35" s="21"/>
      <c r="L35" s="21"/>
      <c r="M35" s="21"/>
      <c r="N35" s="21"/>
      <c r="O35" s="21"/>
    </row>
    <row r="36" spans="1:15" s="20" customFormat="1">
      <c r="A36" s="30"/>
      <c r="B36" s="30"/>
      <c r="C36" s="29"/>
      <c r="D36" s="29"/>
      <c r="E36" s="29"/>
      <c r="F36" s="33"/>
      <c r="G36" s="19"/>
      <c r="H36" s="21"/>
      <c r="I36" s="21"/>
      <c r="J36" s="21"/>
      <c r="K36" s="21"/>
      <c r="L36" s="21"/>
      <c r="M36" s="21"/>
      <c r="N36" s="21"/>
      <c r="O36" s="21"/>
    </row>
    <row r="37" spans="1:15" s="20" customFormat="1">
      <c r="A37" s="30"/>
      <c r="B37" s="31" t="s">
        <v>39</v>
      </c>
      <c r="C37" s="29"/>
      <c r="D37" s="29"/>
      <c r="E37" s="29"/>
      <c r="F37" s="33"/>
      <c r="G37" s="19"/>
      <c r="H37" s="21"/>
      <c r="I37" s="21"/>
      <c r="J37" s="21"/>
      <c r="K37" s="21"/>
      <c r="L37" s="21"/>
      <c r="M37" s="21"/>
      <c r="N37" s="21"/>
      <c r="O37" s="21"/>
    </row>
    <row r="38" spans="1:15" s="20" customFormat="1">
      <c r="A38" s="35" t="s">
        <v>46</v>
      </c>
      <c r="B38" s="31" t="s">
        <v>47</v>
      </c>
      <c r="C38" s="29"/>
      <c r="D38" s="29"/>
      <c r="E38" s="29"/>
      <c r="F38" s="33"/>
      <c r="G38" s="19"/>
      <c r="H38" s="21"/>
      <c r="I38" s="21"/>
      <c r="J38" s="21"/>
      <c r="K38" s="21"/>
      <c r="L38" s="21"/>
      <c r="M38" s="21"/>
      <c r="N38" s="21"/>
      <c r="O38" s="21"/>
    </row>
    <row r="39" spans="1:15" s="20" customFormat="1">
      <c r="A39" s="35" t="s">
        <v>48</v>
      </c>
      <c r="B39" s="31" t="s">
        <v>41</v>
      </c>
      <c r="C39" s="29"/>
      <c r="D39" s="29"/>
      <c r="E39" s="29"/>
      <c r="F39" s="33"/>
      <c r="G39" s="19"/>
      <c r="H39" s="21"/>
      <c r="I39" s="21"/>
      <c r="J39" s="21"/>
      <c r="K39" s="21"/>
      <c r="L39" s="21"/>
      <c r="M39" s="21"/>
      <c r="N39" s="21"/>
      <c r="O39" s="21"/>
    </row>
    <row r="40" spans="1:15" s="20" customFormat="1">
      <c r="A40" s="30"/>
      <c r="B40" s="30"/>
      <c r="C40" s="29"/>
      <c r="D40" s="29"/>
      <c r="E40" s="29"/>
      <c r="F40" s="33"/>
      <c r="G40" s="19"/>
      <c r="H40" s="21"/>
      <c r="I40" s="21"/>
      <c r="J40" s="21"/>
      <c r="K40" s="21"/>
      <c r="L40" s="21"/>
      <c r="M40" s="21"/>
      <c r="N40" s="21"/>
      <c r="O40" s="21"/>
    </row>
    <row r="41" spans="1:15" s="20" customFormat="1" ht="14.25">
      <c r="A41" s="38" t="s">
        <v>49</v>
      </c>
      <c r="B41" s="30"/>
      <c r="C41" s="29"/>
      <c r="D41" s="29"/>
      <c r="E41" s="31"/>
      <c r="F41" s="33"/>
      <c r="G41" s="19"/>
      <c r="H41" s="21"/>
      <c r="I41" s="21"/>
      <c r="J41" s="21"/>
      <c r="K41" s="21"/>
      <c r="L41" s="21"/>
      <c r="M41" s="21"/>
      <c r="N41" s="21"/>
      <c r="O41" s="21"/>
    </row>
    <row r="42" spans="1:15" s="20" customFormat="1">
      <c r="A42" s="35" t="s">
        <v>38</v>
      </c>
      <c r="B42" s="31" t="s">
        <v>50</v>
      </c>
      <c r="C42" s="29"/>
      <c r="D42" s="29"/>
      <c r="E42" s="29"/>
      <c r="F42" s="33"/>
      <c r="G42" s="19"/>
      <c r="H42" s="21"/>
      <c r="I42" s="21"/>
      <c r="J42" s="21"/>
      <c r="K42" s="21"/>
      <c r="L42" s="21"/>
      <c r="M42" s="21"/>
      <c r="N42" s="21"/>
      <c r="O42" s="21"/>
    </row>
  </sheetData>
  <hyperlinks>
    <hyperlink ref="J11" r:id="rId1" display="http://www.ebay.com/"/>
  </hyperlinks>
  <pageMargins left="0.7" right="0.7" top="0.75" bottom="0.75" header="0.3" footer="0.3"/>
  <pageSetup paperSize="9" orientation="portrait" r:id="rId2"/>
  <drawing r:id="rId3"/>
  <legacyDrawing r:id="rId4"/>
  <oleObjects>
    <oleObject progId="Equation.3" shapeId="1025" r:id="rId5"/>
    <oleObject progId="Equation.3" shapeId="1026" r:id="rId6"/>
    <oleObject progId="Equation.3" shapeId="1027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Sveta</cp:lastModifiedBy>
  <dcterms:created xsi:type="dcterms:W3CDTF">2014-07-18T04:38:36Z</dcterms:created>
  <dcterms:modified xsi:type="dcterms:W3CDTF">2014-08-01T06:08:42Z</dcterms:modified>
</cp:coreProperties>
</file>